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3. 유가희 회사\01. 자격검정센터\2024_자검\01. 출제\01. 출제\09. ITQ_6월_정기\10. 기출공지\106_엑셀\"/>
    </mc:Choice>
  </mc:AlternateContent>
  <bookViews>
    <workbookView xWindow="-120" yWindow="-120" windowWidth="29040" windowHeight="15840"/>
  </bookViews>
  <sheets>
    <sheet name="제1작업" sheetId="4" r:id="rId1"/>
    <sheet name="제2작업" sheetId="2" r:id="rId2"/>
    <sheet name="제3작업" sheetId="3" r:id="rId3"/>
    <sheet name="제4작업" sheetId="6" r:id="rId4"/>
  </sheets>
  <definedNames>
    <definedName name="_xlnm._FilterDatabase" localSheetId="1" hidden="1">제2작업!$B$2:$H$10</definedName>
    <definedName name="_xlnm.Criteria" localSheetId="1">제2작업!$B$14:$C$16</definedName>
    <definedName name="_xlnm.Extract" localSheetId="1">제2작업!$B$18:$E$18</definedName>
    <definedName name="판매량">제1작업!$G$5:$G$12</definedName>
  </definedNames>
  <calcPr calcId="162913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4" l="1"/>
  <c r="E13" i="4" l="1"/>
  <c r="I5" i="4" l="1"/>
  <c r="I6" i="4"/>
  <c r="I7" i="4"/>
  <c r="I8" i="4"/>
  <c r="I9" i="4"/>
  <c r="I10" i="4"/>
  <c r="I11" i="4"/>
  <c r="I12" i="4"/>
  <c r="J13" i="4" l="1"/>
  <c r="J6" i="4"/>
  <c r="J7" i="4"/>
  <c r="J8" i="4"/>
  <c r="J9" i="4"/>
  <c r="J10" i="4"/>
  <c r="J11" i="4"/>
  <c r="J12" i="4"/>
  <c r="J5" i="4"/>
  <c r="J14" i="4"/>
</calcChain>
</file>

<file path=xl/sharedStrings.xml><?xml version="1.0" encoding="utf-8"?>
<sst xmlns="http://schemas.openxmlformats.org/spreadsheetml/2006/main" count="122" uniqueCount="53">
  <si>
    <t>차종</t>
    <phoneticPr fontId="2" type="noConversion"/>
  </si>
  <si>
    <t>SUV</t>
    <phoneticPr fontId="2" type="noConversion"/>
  </si>
  <si>
    <t>스포츠카</t>
    <phoneticPr fontId="2" type="noConversion"/>
  </si>
  <si>
    <t>소형차</t>
    <phoneticPr fontId="2" type="noConversion"/>
  </si>
  <si>
    <t>미니밴</t>
  </si>
  <si>
    <t>미니밴</t>
    <phoneticPr fontId="2" type="noConversion"/>
  </si>
  <si>
    <t>픽업트럭</t>
    <phoneticPr fontId="2" type="noConversion"/>
  </si>
  <si>
    <t>중형차</t>
    <phoneticPr fontId="2" type="noConversion"/>
  </si>
  <si>
    <t>전기차</t>
    <phoneticPr fontId="2" type="noConversion"/>
  </si>
  <si>
    <t>대형차</t>
    <phoneticPr fontId="2" type="noConversion"/>
  </si>
  <si>
    <t>제조사</t>
    <phoneticPr fontId="2" type="noConversion"/>
  </si>
  <si>
    <t>BMW</t>
    <phoneticPr fontId="2" type="noConversion"/>
  </si>
  <si>
    <t>현대자동차</t>
    <phoneticPr fontId="2" type="noConversion"/>
  </si>
  <si>
    <t>기아자동차</t>
    <phoneticPr fontId="2" type="noConversion"/>
  </si>
  <si>
    <t>쉐보레</t>
    <phoneticPr fontId="2" type="noConversion"/>
  </si>
  <si>
    <t>테슬라</t>
    <phoneticPr fontId="2" type="noConversion"/>
  </si>
  <si>
    <t>삼성자동차</t>
    <phoneticPr fontId="2" type="noConversion"/>
  </si>
  <si>
    <t>서울</t>
    <phoneticPr fontId="2" type="noConversion"/>
  </si>
  <si>
    <t>부산</t>
    <phoneticPr fontId="2" type="noConversion"/>
  </si>
  <si>
    <t>대구</t>
    <phoneticPr fontId="2" type="noConversion"/>
  </si>
  <si>
    <t>판매량
(단위:대)</t>
    <phoneticPr fontId="2" type="noConversion"/>
  </si>
  <si>
    <t>ST-153</t>
    <phoneticPr fontId="2" type="noConversion"/>
  </si>
  <si>
    <t>KM-276</t>
    <phoneticPr fontId="2" type="noConversion"/>
  </si>
  <si>
    <t>TE-145</t>
    <phoneticPr fontId="2" type="noConversion"/>
  </si>
  <si>
    <t xml:space="preserve"> </t>
    <phoneticPr fontId="2" type="noConversion"/>
  </si>
  <si>
    <t>전기차 판매량(단위:대)</t>
    <phoneticPr fontId="2" type="noConversion"/>
  </si>
  <si>
    <t>HV-351</t>
    <phoneticPr fontId="2" type="noConversion"/>
  </si>
  <si>
    <t>HS-340</t>
    <phoneticPr fontId="2" type="noConversion"/>
  </si>
  <si>
    <t>KM-265</t>
    <phoneticPr fontId="2" type="noConversion"/>
  </si>
  <si>
    <t>BS-125</t>
    <phoneticPr fontId="2" type="noConversion"/>
  </si>
  <si>
    <t>SL-180</t>
    <phoneticPr fontId="2" type="noConversion"/>
  </si>
  <si>
    <t>H*</t>
    <phoneticPr fontId="2" type="noConversion"/>
  </si>
  <si>
    <t>&gt;=1000</t>
    <phoneticPr fontId="2" type="noConversion"/>
  </si>
  <si>
    <t>총합계</t>
  </si>
  <si>
    <t>2월</t>
  </si>
  <si>
    <t>3월</t>
  </si>
  <si>
    <t>4월</t>
  </si>
  <si>
    <t>대구</t>
  </si>
  <si>
    <t>부산</t>
  </si>
  <si>
    <t>서울</t>
  </si>
  <si>
    <t>**</t>
  </si>
  <si>
    <t>평균 : 판매량(단위:대)</t>
  </si>
  <si>
    <t>개수 : 차종</t>
  </si>
  <si>
    <t>운송 업체</t>
    <phoneticPr fontId="2" type="noConversion"/>
  </si>
  <si>
    <t>판매 일자</t>
  </si>
  <si>
    <t>판매 일자</t>
    <phoneticPr fontId="2" type="noConversion"/>
  </si>
  <si>
    <t>판매 가격</t>
    <phoneticPr fontId="2" type="noConversion"/>
  </si>
  <si>
    <t>판매 지역</t>
  </si>
  <si>
    <t>판매 지역</t>
    <phoneticPr fontId="2" type="noConversion"/>
  </si>
  <si>
    <t>차종코드</t>
    <phoneticPr fontId="2" type="noConversion"/>
  </si>
  <si>
    <t>판매량(단위:대)의 중간값</t>
    <phoneticPr fontId="2" type="noConversion"/>
  </si>
  <si>
    <t>순위</t>
    <phoneticPr fontId="2" type="noConversion"/>
  </si>
  <si>
    <t>기아자동차 판매 가격 평균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</si>
</sst>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#,##0_);[Red]\(#,##0\)"/>
    <numFmt numFmtId="177" formatCode="?,??0&quot;만원&quot;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auto="1"/>
      </diagonal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auto="1"/>
      </diagonal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176" fontId="3" fillId="0" borderId="1" xfId="1" applyNumberFormat="1" applyFont="1" applyBorder="1" applyAlignment="1">
      <alignment horizontal="right" vertical="center"/>
    </xf>
    <xf numFmtId="176" fontId="3" fillId="0" borderId="5" xfId="1" applyNumberFormat="1" applyFont="1" applyBorder="1" applyAlignment="1">
      <alignment horizontal="right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14" fontId="3" fillId="0" borderId="1" xfId="1" applyNumberFormat="1" applyFont="1" applyBorder="1" applyAlignment="1">
      <alignment horizontal="center" vertical="center"/>
    </xf>
    <xf numFmtId="14" fontId="3" fillId="0" borderId="5" xfId="1" applyNumberFormat="1" applyFont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 wrapText="1"/>
    </xf>
    <xf numFmtId="177" fontId="3" fillId="0" borderId="1" xfId="1" applyNumberFormat="1" applyFont="1" applyBorder="1" applyAlignment="1">
      <alignment horizontal="right" vertical="center"/>
    </xf>
    <xf numFmtId="177" fontId="3" fillId="0" borderId="5" xfId="1" applyNumberFormat="1" applyFont="1" applyBorder="1" applyAlignment="1">
      <alignment horizontal="right" vertical="center"/>
    </xf>
    <xf numFmtId="176" fontId="3" fillId="0" borderId="3" xfId="0" applyNumberFormat="1" applyFont="1" applyBorder="1" applyAlignment="1">
      <alignment horizontal="center" vertical="center"/>
    </xf>
    <xf numFmtId="176" fontId="3" fillId="0" borderId="6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pivotButton="1" applyAlignment="1">
      <alignment horizontal="center" vertical="center"/>
    </xf>
    <xf numFmtId="0" fontId="0" fillId="0" borderId="0" xfId="0" applyAlignment="1">
      <alignment horizontal="center" vertical="center" wrapText="1"/>
    </xf>
    <xf numFmtId="177" fontId="3" fillId="0" borderId="1" xfId="1" applyNumberFormat="1" applyFont="1" applyFill="1" applyBorder="1" applyAlignment="1">
      <alignment horizontal="right" vertical="center"/>
    </xf>
    <xf numFmtId="14" fontId="3" fillId="0" borderId="16" xfId="1" applyNumberFormat="1" applyFont="1" applyFill="1" applyBorder="1" applyAlignment="1">
      <alignment horizontal="center" vertical="center"/>
    </xf>
    <xf numFmtId="177" fontId="3" fillId="0" borderId="21" xfId="1" applyNumberFormat="1" applyFont="1" applyFill="1" applyBorder="1" applyAlignment="1">
      <alignment horizontal="right" vertical="center"/>
    </xf>
    <xf numFmtId="14" fontId="3" fillId="0" borderId="22" xfId="1" applyNumberFormat="1" applyFont="1" applyFill="1" applyBorder="1" applyAlignment="1">
      <alignment horizontal="center" vertical="center"/>
    </xf>
    <xf numFmtId="41" fontId="3" fillId="0" borderId="14" xfId="1" applyFont="1" applyBorder="1" applyAlignment="1">
      <alignment horizontal="right" vertical="center"/>
    </xf>
    <xf numFmtId="41" fontId="3" fillId="0" borderId="6" xfId="1" applyFont="1" applyBorder="1" applyAlignment="1">
      <alignment horizontal="right" vertical="center"/>
    </xf>
    <xf numFmtId="41" fontId="3" fillId="0" borderId="11" xfId="1" applyFont="1" applyBorder="1" applyAlignment="1">
      <alignment horizontal="right" vertical="center"/>
    </xf>
    <xf numFmtId="41" fontId="3" fillId="0" borderId="5" xfId="1" applyFont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41" fontId="0" fillId="0" borderId="0" xfId="0" applyNumberFormat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">
    <cellStyle name="쉼표 [0]" xfId="1" builtinId="6"/>
    <cellStyle name="표준" xfId="0" builtinId="0"/>
  </cellStyles>
  <dxfs count="9">
    <dxf>
      <numFmt numFmtId="33" formatCode="_-* #,##0_-;\-* #,##0_-;_-* &quot;-&quot;_-;_-@_-"/>
    </dxf>
    <dxf>
      <alignment horizontal="center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numFmt numFmtId="19" formatCode="yyyy/mm/dd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numFmt numFmtId="177" formatCode="?,??0&quot;만원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sz="2000" b="1">
                <a:solidFill>
                  <a:schemeClr val="tx1"/>
                </a:solidFill>
              </a:rPr>
              <a:t>서울 및 대구 지역 자동차 판매현황</a:t>
            </a:r>
          </a:p>
        </c:rich>
      </c:tx>
      <c:layout/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제1작업!$F$4</c:f>
              <c:strCache>
                <c:ptCount val="1"/>
                <c:pt idx="0">
                  <c:v>판매 가격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(제1작업!$C$6,제1작업!$C$8:$C$12)</c:f>
              <c:strCache>
                <c:ptCount val="6"/>
                <c:pt idx="0">
                  <c:v>SUV</c:v>
                </c:pt>
                <c:pt idx="1">
                  <c:v>스포츠카</c:v>
                </c:pt>
                <c:pt idx="2">
                  <c:v>픽업트럭</c:v>
                </c:pt>
                <c:pt idx="3">
                  <c:v>소형차</c:v>
                </c:pt>
                <c:pt idx="4">
                  <c:v>전기차</c:v>
                </c:pt>
                <c:pt idx="5">
                  <c:v>대형차</c:v>
                </c:pt>
              </c:strCache>
            </c:strRef>
          </c:cat>
          <c:val>
            <c:numRef>
              <c:f>(제1작업!$F$6,제1작업!$F$8:$F$12)</c:f>
              <c:numCache>
                <c:formatCode>?,??0"만원"</c:formatCode>
                <c:ptCount val="6"/>
                <c:pt idx="0">
                  <c:v>4000</c:v>
                </c:pt>
                <c:pt idx="1">
                  <c:v>7000</c:v>
                </c:pt>
                <c:pt idx="2">
                  <c:v>5500</c:v>
                </c:pt>
                <c:pt idx="3">
                  <c:v>2500</c:v>
                </c:pt>
                <c:pt idx="4">
                  <c:v>6700</c:v>
                </c:pt>
                <c:pt idx="5">
                  <c:v>5800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72-4BE6-A728-1EC50C51A2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527519512"/>
        <c:axId val="100279968"/>
      </c:barChart>
      <c:lineChart>
        <c:grouping val="standard"/>
        <c:varyColors val="0"/>
        <c:ser>
          <c:idx val="1"/>
          <c:order val="1"/>
          <c:tx>
            <c:v>판매량(단위:대)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x"/>
            <c:size val="10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3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F70-47E4-9742-076E10C5AC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(제1작업!$C$6,제1작업!$C$8:$C$12)</c:f>
              <c:strCache>
                <c:ptCount val="6"/>
                <c:pt idx="0">
                  <c:v>SUV</c:v>
                </c:pt>
                <c:pt idx="1">
                  <c:v>스포츠카</c:v>
                </c:pt>
                <c:pt idx="2">
                  <c:v>픽업트럭</c:v>
                </c:pt>
                <c:pt idx="3">
                  <c:v>소형차</c:v>
                </c:pt>
                <c:pt idx="4">
                  <c:v>전기차</c:v>
                </c:pt>
                <c:pt idx="5">
                  <c:v>대형차</c:v>
                </c:pt>
              </c:strCache>
            </c:strRef>
          </c:cat>
          <c:val>
            <c:numRef>
              <c:f>(제1작업!$G$6,제1작업!$G$8:$G$12)</c:f>
              <c:numCache>
                <c:formatCode>#,##0_);[Red]\(#,##0\)</c:formatCode>
                <c:ptCount val="6"/>
                <c:pt idx="0">
                  <c:v>1321</c:v>
                </c:pt>
                <c:pt idx="1">
                  <c:v>652</c:v>
                </c:pt>
                <c:pt idx="2">
                  <c:v>585</c:v>
                </c:pt>
                <c:pt idx="3">
                  <c:v>2845</c:v>
                </c:pt>
                <c:pt idx="4">
                  <c:v>745</c:v>
                </c:pt>
                <c:pt idx="5">
                  <c:v>854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872-4BE6-A728-1EC50C51A2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7473824"/>
        <c:axId val="637474904"/>
      </c:lineChart>
      <c:catAx>
        <c:axId val="527519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00279968"/>
        <c:crosses val="autoZero"/>
        <c:auto val="1"/>
        <c:lblAlgn val="ctr"/>
        <c:lblOffset val="100"/>
        <c:noMultiLvlLbl val="0"/>
      </c:catAx>
      <c:valAx>
        <c:axId val="100279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?,??0&quot;만원&quot;" sourceLinked="1"/>
        <c:majorTickMark val="none"/>
        <c:minorTickMark val="none"/>
        <c:tickLblPos val="nextTo"/>
        <c:spPr>
          <a:noFill/>
          <a:ln w="952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527519512"/>
        <c:crosses val="autoZero"/>
        <c:crossBetween val="between"/>
      </c:valAx>
      <c:valAx>
        <c:axId val="637474904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637473824"/>
        <c:crosses val="max"/>
        <c:crossBetween val="between"/>
        <c:majorUnit val="1000"/>
      </c:valAx>
      <c:catAx>
        <c:axId val="6374738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37474904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85725</xdr:rowOff>
    </xdr:from>
    <xdr:to>
      <xdr:col>6</xdr:col>
      <xdr:colOff>485775</xdr:colOff>
      <xdr:row>2</xdr:row>
      <xdr:rowOff>200025</xdr:rowOff>
    </xdr:to>
    <xdr:sp macro="" textlink="">
      <xdr:nvSpPr>
        <xdr:cNvPr id="5" name="육각형 4"/>
        <xdr:cNvSpPr/>
      </xdr:nvSpPr>
      <xdr:spPr>
        <a:xfrm>
          <a:off x="133350" y="85725"/>
          <a:ext cx="4657725" cy="723900"/>
        </a:xfrm>
        <a:prstGeom prst="hexagon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ko-KR" altLang="ko-KR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지역별 자동차 판매 현황</a:t>
          </a:r>
        </a:p>
      </xdr:txBody>
    </xdr:sp>
    <xdr:clientData/>
  </xdr:twoCellAnchor>
  <xdr:twoCellAnchor>
    <xdr:from>
      <xdr:col>7</xdr:col>
      <xdr:colOff>0</xdr:colOff>
      <xdr:row>0</xdr:row>
      <xdr:rowOff>76200</xdr:rowOff>
    </xdr:from>
    <xdr:to>
      <xdr:col>10</xdr:col>
      <xdr:colOff>0</xdr:colOff>
      <xdr:row>2</xdr:row>
      <xdr:rowOff>208990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81662B4D-7FD7-4A5A-A45A-C86FCA4234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53025" y="76200"/>
          <a:ext cx="2714625" cy="742390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48375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601EB707-3381-A7B3-0B00-16C0E2784D9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0.42498</cdr:x>
      <cdr:y>0.11792</cdr:y>
    </cdr:from>
    <cdr:to>
      <cdr:x>0.52653</cdr:x>
      <cdr:y>0.18888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B40F84D1-FD7B-62EF-9175-26C8E68C2045}"/>
            </a:ext>
          </a:extLst>
        </cdr:cNvPr>
        <cdr:cNvSpPr/>
      </cdr:nvSpPr>
      <cdr:spPr>
        <a:xfrm xmlns:a="http://schemas.openxmlformats.org/drawingml/2006/main">
          <a:off x="3952650" y="716860"/>
          <a:ext cx="944505" cy="431379"/>
        </a:xfrm>
        <a:prstGeom xmlns:a="http://schemas.openxmlformats.org/drawingml/2006/main" prst="wedgeRoundRectCallout">
          <a:avLst>
            <a:gd name="adj1" fmla="val 84639"/>
            <a:gd name="adj2" fmla="val -35139"/>
            <a:gd name="adj3" fmla="val 16667"/>
          </a:avLst>
        </a:prstGeom>
        <a:solidFill xmlns:a="http://schemas.openxmlformats.org/drawingml/2006/main">
          <a:schemeClr val="bg1"/>
        </a:solidFill>
        <a:ln xmlns:a="http://schemas.openxmlformats.org/drawingml/2006/main" w="9525"/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anchor="ctr"/>
        <a:lstStyle xmlns:a="http://schemas.openxmlformats.org/drawingml/2006/main"/>
        <a:p xmlns:a="http://schemas.openxmlformats.org/drawingml/2006/main">
          <a:pPr algn="ctr"/>
          <a:r>
            <a:rPr lang="ko-KR" altLang="en-US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최다 판매</a:t>
          </a:r>
          <a:endParaRPr lang="ko-KR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indows 사용자" refreshedDate="45268.51626261574" createdVersion="8" refreshedVersion="8" minRefreshableVersion="3" recordCount="8">
  <cacheSource type="worksheet">
    <worksheetSource ref="B4:H12" sheet="제1작업"/>
  </cacheSource>
  <cacheFields count="8">
    <cacheField name="차종코드" numFmtId="0">
      <sharedItems/>
    </cacheField>
    <cacheField name="차종" numFmtId="0">
      <sharedItems/>
    </cacheField>
    <cacheField name="제조사" numFmtId="0">
      <sharedItems/>
    </cacheField>
    <cacheField name="판매 지역" numFmtId="0">
      <sharedItems count="3">
        <s v="부산"/>
        <s v="서울"/>
        <s v="대구"/>
      </sharedItems>
    </cacheField>
    <cacheField name="판매 가격" numFmtId="177">
      <sharedItems containsSemiMixedTypes="0" containsString="0" containsNumber="1" containsInteger="1" minValue="2500" maxValue="7000"/>
    </cacheField>
    <cacheField name="판매량_x000a_(단위:대)" numFmtId="176">
      <sharedItems containsSemiMixedTypes="0" containsString="0" containsNumber="1" containsInteger="1" minValue="585" maxValue="2845"/>
    </cacheField>
    <cacheField name="판매 일자" numFmtId="14">
      <sharedItems containsSemiMixedTypes="0" containsNonDate="0" containsDate="1" containsString="0" minDate="2024-02-20T00:00:00" maxDate="2024-04-20T00:00:00" count="8">
        <d v="2024-03-12T00:00:00"/>
        <d v="2024-02-23T00:00:00"/>
        <d v="2024-02-20T00:00:00"/>
        <d v="2024-03-08T00:00:00"/>
        <d v="2024-04-15T00:00:00"/>
        <d v="2024-04-10T00:00:00"/>
        <d v="2024-04-19T00:00:00"/>
        <d v="2024-02-24T00:00:00"/>
      </sharedItems>
      <fieldGroup par="7"/>
    </cacheField>
    <cacheField name="개월(판매 일자)" numFmtId="0" databaseField="0">
      <fieldGroup base="6">
        <rangePr groupBy="months" startDate="2024-02-20T00:00:00" endDate="2024-04-20T00:00:00"/>
        <groupItems count="14">
          <s v="&lt;2024-02-20"/>
          <s v="1월"/>
          <s v="2월"/>
          <s v="3월"/>
          <s v="4월"/>
          <s v="5월"/>
          <s v="6월"/>
          <s v="7월"/>
          <s v="8월"/>
          <s v="9월"/>
          <s v="10월"/>
          <s v="11월"/>
          <s v="12월"/>
          <s v="&gt;2024-04-2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">
  <r>
    <s v="KM-265"/>
    <s v="미니밴"/>
    <s v="기아자동차"/>
    <x v="0"/>
    <n v="3500"/>
    <n v="1050"/>
    <x v="0"/>
  </r>
  <r>
    <s v="HV-351"/>
    <s v="SUV"/>
    <s v="현대자동차"/>
    <x v="1"/>
    <n v="4000"/>
    <n v="1321"/>
    <x v="1"/>
  </r>
  <r>
    <s v="KM-276"/>
    <s v="중형차"/>
    <s v="기아자동차"/>
    <x v="0"/>
    <n v="4200"/>
    <n v="2150"/>
    <x v="2"/>
  </r>
  <r>
    <s v="BS-125"/>
    <s v="스포츠카"/>
    <s v="BMW"/>
    <x v="1"/>
    <n v="7000"/>
    <n v="652"/>
    <x v="3"/>
  </r>
  <r>
    <s v="ST-153"/>
    <s v="픽업트럭"/>
    <s v="쉐보레"/>
    <x v="2"/>
    <n v="5500"/>
    <n v="585"/>
    <x v="4"/>
  </r>
  <r>
    <s v="HS-340"/>
    <s v="소형차"/>
    <s v="현대자동차"/>
    <x v="1"/>
    <n v="2500"/>
    <n v="2845"/>
    <x v="5"/>
  </r>
  <r>
    <s v="TE-145"/>
    <s v="전기차"/>
    <s v="테슬라"/>
    <x v="1"/>
    <n v="6700"/>
    <n v="745"/>
    <x v="6"/>
  </r>
  <r>
    <s v="SL-180"/>
    <s v="대형차"/>
    <s v="삼성자동차"/>
    <x v="2"/>
    <n v="5800"/>
    <n v="854"/>
    <x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피벗 테이블1" cacheId="0" applyNumberFormats="0" applyBorderFormats="0" applyFontFormats="0" applyPatternFormats="0" applyAlignmentFormats="0" applyWidthHeightFormats="1" dataCaption="값" missingCaption="**" updatedVersion="8" minRefreshableVersion="3" useAutoFormatting="1" colGrandTotals="0" itemPrintTitles="1" mergeItem="1" createdVersion="8" indent="0" outline="1" outlineData="1" multipleFieldFilters="0" rowHeaderCaption="판매 일자" colHeaderCaption="판매 지역">
  <location ref="B2:H8" firstHeaderRow="1" firstDataRow="3" firstDataCol="1"/>
  <pivotFields count="8">
    <pivotField showAll="0"/>
    <pivotField dataField="1" showAll="0"/>
    <pivotField showAll="0"/>
    <pivotField axis="axisCol" showAll="0" sortType="descending">
      <items count="4">
        <item x="1"/>
        <item x="0"/>
        <item x="2"/>
        <item t="default"/>
      </items>
    </pivotField>
    <pivotField numFmtId="177" showAll="0"/>
    <pivotField dataField="1" numFmtId="176" showAll="0"/>
    <pivotField numFmtId="14" showAll="0">
      <items count="9">
        <item x="2"/>
        <item x="1"/>
        <item x="7"/>
        <item x="3"/>
        <item x="0"/>
        <item x="5"/>
        <item x="4"/>
        <item x="6"/>
        <item t="default"/>
      </items>
    </pivotField>
    <pivotField axis="axisRow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</pivotFields>
  <rowFields count="1">
    <field x="7"/>
  </rowFields>
  <rowItems count="4">
    <i>
      <x v="2"/>
    </i>
    <i>
      <x v="3"/>
    </i>
    <i>
      <x v="4"/>
    </i>
    <i t="grand">
      <x/>
    </i>
  </rowItems>
  <colFields count="2">
    <field x="3"/>
    <field x="-2"/>
  </colFields>
  <colItems count="6">
    <i>
      <x/>
      <x/>
    </i>
    <i r="1" i="1">
      <x v="1"/>
    </i>
    <i>
      <x v="1"/>
      <x/>
    </i>
    <i r="1" i="1">
      <x v="1"/>
    </i>
    <i>
      <x v="2"/>
      <x/>
    </i>
    <i r="1" i="1">
      <x v="1"/>
    </i>
  </colItems>
  <dataFields count="2">
    <dataField name="개수 : 차종" fld="1" subtotal="count" baseField="0" baseItem="0"/>
    <dataField name="평균 : 판매량(단위:대)" fld="5" subtotal="average" baseField="6" baseItem="0"/>
  </dataFields>
  <formats count="2">
    <format dxfId="1">
      <pivotArea outline="0" collapsedLevelsAreSubtotals="1" fieldPosition="0"/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2" name="표2" displayName="표2" ref="B18:E22" totalsRowShown="0" tableBorderDxfId="6">
  <autoFilter ref="B18:E22"/>
  <tableColumns count="4">
    <tableColumn id="1" name="차종" dataDxfId="5"/>
    <tableColumn id="2" name="제조사" dataDxfId="4"/>
    <tableColumn id="3" name="판매 가격" dataDxfId="3" dataCellStyle="쉼표 [0]"/>
    <tableColumn id="4" name="판매 일자" dataDxfId="2" dataCellStyle="쉼표 [0]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4"/>
  <sheetViews>
    <sheetView tabSelected="1" workbookViewId="0">
      <selection activeCell="Q24" sqref="Q24"/>
    </sheetView>
  </sheetViews>
  <sheetFormatPr defaultColWidth="8.75" defaultRowHeight="13.5" x14ac:dyDescent="0.3"/>
  <cols>
    <col min="1" max="1" width="1.75" style="1" customWidth="1"/>
    <col min="2" max="3" width="10.25" style="1" customWidth="1"/>
    <col min="4" max="4" width="12" style="1" customWidth="1"/>
    <col min="5" max="7" width="11.125" style="1" customWidth="1"/>
    <col min="8" max="8" width="13.125" style="1" customWidth="1"/>
    <col min="9" max="10" width="11.25" style="1" customWidth="1"/>
    <col min="11" max="16384" width="8.75" style="1"/>
  </cols>
  <sheetData>
    <row r="1" spans="2:16" ht="24.6" customHeight="1" x14ac:dyDescent="0.3"/>
    <row r="2" spans="2:16" ht="24.6" customHeight="1" x14ac:dyDescent="0.3"/>
    <row r="3" spans="2:16" ht="24.6" customHeight="1" thickBot="1" x14ac:dyDescent="0.35">
      <c r="P3" s="1" t="s">
        <v>24</v>
      </c>
    </row>
    <row r="4" spans="2:16" ht="27" x14ac:dyDescent="0.3">
      <c r="B4" s="10" t="s">
        <v>49</v>
      </c>
      <c r="C4" s="11" t="s">
        <v>0</v>
      </c>
      <c r="D4" s="11" t="s">
        <v>10</v>
      </c>
      <c r="E4" s="12" t="s">
        <v>48</v>
      </c>
      <c r="F4" s="12" t="s">
        <v>46</v>
      </c>
      <c r="G4" s="12" t="s">
        <v>20</v>
      </c>
      <c r="H4" s="12" t="s">
        <v>45</v>
      </c>
      <c r="I4" s="12" t="s">
        <v>51</v>
      </c>
      <c r="J4" s="15" t="s">
        <v>43</v>
      </c>
    </row>
    <row r="5" spans="2:16" ht="19.5" customHeight="1" x14ac:dyDescent="0.3">
      <c r="B5" s="3" t="s">
        <v>28</v>
      </c>
      <c r="C5" s="2" t="s">
        <v>5</v>
      </c>
      <c r="D5" s="2" t="s">
        <v>13</v>
      </c>
      <c r="E5" s="2" t="s">
        <v>18</v>
      </c>
      <c r="F5" s="16">
        <v>3500</v>
      </c>
      <c r="G5" s="8">
        <v>1050</v>
      </c>
      <c r="H5" s="13">
        <v>45363</v>
      </c>
      <c r="I5" s="2" t="str">
        <f t="shared" ref="I5:I12" si="0">_xlfn.RANK.EQ(F5,$F$5:$F$12)&amp;"위"</f>
        <v>7위</v>
      </c>
      <c r="J5" s="18" t="str">
        <f>CHOOSE(MID(B5,4,1),"한국물류","고려물류","현대물류")</f>
        <v>고려물류</v>
      </c>
    </row>
    <row r="6" spans="2:16" ht="19.5" customHeight="1" x14ac:dyDescent="0.3">
      <c r="B6" s="3" t="s">
        <v>26</v>
      </c>
      <c r="C6" s="2" t="s">
        <v>1</v>
      </c>
      <c r="D6" s="2" t="s">
        <v>12</v>
      </c>
      <c r="E6" s="2" t="s">
        <v>17</v>
      </c>
      <c r="F6" s="16">
        <v>4000</v>
      </c>
      <c r="G6" s="8">
        <v>1321</v>
      </c>
      <c r="H6" s="13">
        <v>45345</v>
      </c>
      <c r="I6" s="2" t="str">
        <f t="shared" si="0"/>
        <v>6위</v>
      </c>
      <c r="J6" s="18" t="str">
        <f t="shared" ref="J6:J12" si="1">CHOOSE(MID(B6,4,1),"한국물류","고려물류","현대물류")</f>
        <v>현대물류</v>
      </c>
    </row>
    <row r="7" spans="2:16" ht="19.5" customHeight="1" x14ac:dyDescent="0.3">
      <c r="B7" s="3" t="s">
        <v>22</v>
      </c>
      <c r="C7" s="2" t="s">
        <v>7</v>
      </c>
      <c r="D7" s="2" t="s">
        <v>13</v>
      </c>
      <c r="E7" s="2" t="s">
        <v>18</v>
      </c>
      <c r="F7" s="16">
        <v>4200</v>
      </c>
      <c r="G7" s="8">
        <v>2150</v>
      </c>
      <c r="H7" s="13">
        <v>45342</v>
      </c>
      <c r="I7" s="2" t="str">
        <f t="shared" si="0"/>
        <v>5위</v>
      </c>
      <c r="J7" s="18" t="str">
        <f t="shared" si="1"/>
        <v>고려물류</v>
      </c>
    </row>
    <row r="8" spans="2:16" ht="19.5" customHeight="1" x14ac:dyDescent="0.3">
      <c r="B8" s="3" t="s">
        <v>29</v>
      </c>
      <c r="C8" s="2" t="s">
        <v>2</v>
      </c>
      <c r="D8" s="2" t="s">
        <v>11</v>
      </c>
      <c r="E8" s="2" t="s">
        <v>17</v>
      </c>
      <c r="F8" s="16">
        <v>7000</v>
      </c>
      <c r="G8" s="8">
        <v>652</v>
      </c>
      <c r="H8" s="13">
        <v>45359</v>
      </c>
      <c r="I8" s="2" t="str">
        <f t="shared" si="0"/>
        <v>1위</v>
      </c>
      <c r="J8" s="18" t="str">
        <f t="shared" si="1"/>
        <v>한국물류</v>
      </c>
    </row>
    <row r="9" spans="2:16" ht="19.5" customHeight="1" x14ac:dyDescent="0.3">
      <c r="B9" s="3" t="s">
        <v>21</v>
      </c>
      <c r="C9" s="2" t="s">
        <v>6</v>
      </c>
      <c r="D9" s="2" t="s">
        <v>14</v>
      </c>
      <c r="E9" s="2" t="s">
        <v>19</v>
      </c>
      <c r="F9" s="16">
        <v>5500</v>
      </c>
      <c r="G9" s="8">
        <v>585</v>
      </c>
      <c r="H9" s="13">
        <v>45397</v>
      </c>
      <c r="I9" s="2" t="str">
        <f t="shared" si="0"/>
        <v>4위</v>
      </c>
      <c r="J9" s="18" t="str">
        <f t="shared" si="1"/>
        <v>한국물류</v>
      </c>
    </row>
    <row r="10" spans="2:16" ht="19.5" customHeight="1" x14ac:dyDescent="0.3">
      <c r="B10" s="3" t="s">
        <v>27</v>
      </c>
      <c r="C10" s="2" t="s">
        <v>3</v>
      </c>
      <c r="D10" s="2" t="s">
        <v>12</v>
      </c>
      <c r="E10" s="2" t="s">
        <v>17</v>
      </c>
      <c r="F10" s="16">
        <v>2500</v>
      </c>
      <c r="G10" s="8">
        <v>2845</v>
      </c>
      <c r="H10" s="13">
        <v>45392</v>
      </c>
      <c r="I10" s="2" t="str">
        <f t="shared" si="0"/>
        <v>8위</v>
      </c>
      <c r="J10" s="18" t="str">
        <f t="shared" si="1"/>
        <v>현대물류</v>
      </c>
    </row>
    <row r="11" spans="2:16" ht="19.5" customHeight="1" x14ac:dyDescent="0.3">
      <c r="B11" s="3" t="s">
        <v>23</v>
      </c>
      <c r="C11" s="2" t="s">
        <v>8</v>
      </c>
      <c r="D11" s="2" t="s">
        <v>15</v>
      </c>
      <c r="E11" s="2" t="s">
        <v>17</v>
      </c>
      <c r="F11" s="16">
        <v>6700</v>
      </c>
      <c r="G11" s="8">
        <v>745</v>
      </c>
      <c r="H11" s="13">
        <v>45401</v>
      </c>
      <c r="I11" s="2" t="str">
        <f t="shared" si="0"/>
        <v>2위</v>
      </c>
      <c r="J11" s="18" t="str">
        <f t="shared" si="1"/>
        <v>한국물류</v>
      </c>
    </row>
    <row r="12" spans="2:16" ht="19.5" customHeight="1" thickBot="1" x14ac:dyDescent="0.35">
      <c r="B12" s="4" t="s">
        <v>30</v>
      </c>
      <c r="C12" s="5" t="s">
        <v>9</v>
      </c>
      <c r="D12" s="5" t="s">
        <v>16</v>
      </c>
      <c r="E12" s="5" t="s">
        <v>19</v>
      </c>
      <c r="F12" s="17">
        <v>5800</v>
      </c>
      <c r="G12" s="9">
        <v>854</v>
      </c>
      <c r="H12" s="14">
        <v>45346</v>
      </c>
      <c r="I12" s="5" t="str">
        <f t="shared" si="0"/>
        <v>3위</v>
      </c>
      <c r="J12" s="19" t="str">
        <f t="shared" si="1"/>
        <v>한국물류</v>
      </c>
    </row>
    <row r="13" spans="2:16" ht="19.5" customHeight="1" x14ac:dyDescent="0.3">
      <c r="B13" s="41" t="s">
        <v>52</v>
      </c>
      <c r="C13" s="42"/>
      <c r="D13" s="42"/>
      <c r="E13" s="30">
        <f>DAVERAGE(B4:H12,5,D4:D5)</f>
        <v>3850</v>
      </c>
      <c r="F13" s="43"/>
      <c r="G13" s="42" t="s">
        <v>50</v>
      </c>
      <c r="H13" s="42"/>
      <c r="I13" s="42"/>
      <c r="J13" s="28">
        <f>MEDIAN(판매량)</f>
        <v>952</v>
      </c>
    </row>
    <row r="14" spans="2:16" ht="27.75" thickBot="1" x14ac:dyDescent="0.35">
      <c r="B14" s="45" t="s">
        <v>25</v>
      </c>
      <c r="C14" s="46"/>
      <c r="D14" s="46"/>
      <c r="E14" s="31">
        <f>INDEX(B5:H12,MATCH("전기차",C5:C12,0),6)</f>
        <v>745</v>
      </c>
      <c r="F14" s="44"/>
      <c r="G14" s="6" t="s">
        <v>0</v>
      </c>
      <c r="H14" s="5" t="s">
        <v>4</v>
      </c>
      <c r="I14" s="7" t="s">
        <v>20</v>
      </c>
      <c r="J14" s="29">
        <f>VLOOKUP(H14,C4:G12,5,0)</f>
        <v>1050</v>
      </c>
    </row>
  </sheetData>
  <mergeCells count="4">
    <mergeCell ref="B13:D13"/>
    <mergeCell ref="F13:F14"/>
    <mergeCell ref="G13:I13"/>
    <mergeCell ref="B14:D14"/>
  </mergeCells>
  <phoneticPr fontId="2" type="noConversion"/>
  <conditionalFormatting sqref="B5:J12">
    <cfRule type="expression" dxfId="8" priority="1">
      <formula>$G5&gt;=2000</formula>
    </cfRule>
  </conditionalFormatting>
  <dataValidations count="1">
    <dataValidation type="list" allowBlank="1" showInputMessage="1" showErrorMessage="1" sqref="H14">
      <formula1>$C$5:$C$12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2"/>
  <sheetViews>
    <sheetView workbookViewId="0">
      <selection activeCell="G27" sqref="G27"/>
    </sheetView>
  </sheetViews>
  <sheetFormatPr defaultColWidth="8.75" defaultRowHeight="13.5" x14ac:dyDescent="0.3"/>
  <cols>
    <col min="1" max="1" width="1.75" style="1" customWidth="1"/>
    <col min="2" max="3" width="10.25" style="1" customWidth="1"/>
    <col min="4" max="4" width="12" style="1" customWidth="1"/>
    <col min="5" max="7" width="11.125" style="1" customWidth="1"/>
    <col min="8" max="8" width="13.125" style="1" customWidth="1"/>
    <col min="9" max="16384" width="8.75" style="1"/>
  </cols>
  <sheetData>
    <row r="1" spans="2:8" ht="14.25" thickBot="1" x14ac:dyDescent="0.35"/>
    <row r="2" spans="2:8" ht="27" x14ac:dyDescent="0.3">
      <c r="B2" s="10" t="s">
        <v>49</v>
      </c>
      <c r="C2" s="11" t="s">
        <v>0</v>
      </c>
      <c r="D2" s="11" t="s">
        <v>10</v>
      </c>
      <c r="E2" s="12" t="s">
        <v>48</v>
      </c>
      <c r="F2" s="12" t="s">
        <v>46</v>
      </c>
      <c r="G2" s="12" t="s">
        <v>20</v>
      </c>
      <c r="H2" s="12" t="s">
        <v>45</v>
      </c>
    </row>
    <row r="3" spans="2:8" x14ac:dyDescent="0.3">
      <c r="B3" s="3" t="s">
        <v>28</v>
      </c>
      <c r="C3" s="2" t="s">
        <v>5</v>
      </c>
      <c r="D3" s="2" t="s">
        <v>13</v>
      </c>
      <c r="E3" s="2" t="s">
        <v>18</v>
      </c>
      <c r="F3" s="16">
        <v>3500</v>
      </c>
      <c r="G3" s="8">
        <v>1050</v>
      </c>
      <c r="H3" s="13">
        <v>45363</v>
      </c>
    </row>
    <row r="4" spans="2:8" x14ac:dyDescent="0.3">
      <c r="B4" s="3" t="s">
        <v>26</v>
      </c>
      <c r="C4" s="2" t="s">
        <v>1</v>
      </c>
      <c r="D4" s="2" t="s">
        <v>12</v>
      </c>
      <c r="E4" s="2" t="s">
        <v>17</v>
      </c>
      <c r="F4" s="16">
        <v>4000</v>
      </c>
      <c r="G4" s="8">
        <v>1321</v>
      </c>
      <c r="H4" s="13">
        <v>45345</v>
      </c>
    </row>
    <row r="5" spans="2:8" x14ac:dyDescent="0.3">
      <c r="B5" s="3" t="s">
        <v>22</v>
      </c>
      <c r="C5" s="2" t="s">
        <v>7</v>
      </c>
      <c r="D5" s="2" t="s">
        <v>13</v>
      </c>
      <c r="E5" s="2" t="s">
        <v>18</v>
      </c>
      <c r="F5" s="16">
        <v>4200</v>
      </c>
      <c r="G5" s="8">
        <v>2150</v>
      </c>
      <c r="H5" s="13">
        <v>45342</v>
      </c>
    </row>
    <row r="6" spans="2:8" x14ac:dyDescent="0.3">
      <c r="B6" s="3" t="s">
        <v>29</v>
      </c>
      <c r="C6" s="2" t="s">
        <v>2</v>
      </c>
      <c r="D6" s="2" t="s">
        <v>11</v>
      </c>
      <c r="E6" s="2" t="s">
        <v>17</v>
      </c>
      <c r="F6" s="16">
        <v>7000</v>
      </c>
      <c r="G6" s="8">
        <v>652</v>
      </c>
      <c r="H6" s="13">
        <v>45359</v>
      </c>
    </row>
    <row r="7" spans="2:8" x14ac:dyDescent="0.3">
      <c r="B7" s="3" t="s">
        <v>21</v>
      </c>
      <c r="C7" s="2" t="s">
        <v>6</v>
      </c>
      <c r="D7" s="2" t="s">
        <v>14</v>
      </c>
      <c r="E7" s="2" t="s">
        <v>19</v>
      </c>
      <c r="F7" s="16">
        <v>5500</v>
      </c>
      <c r="G7" s="8">
        <v>585</v>
      </c>
      <c r="H7" s="13">
        <v>45397</v>
      </c>
    </row>
    <row r="8" spans="2:8" x14ac:dyDescent="0.3">
      <c r="B8" s="3" t="s">
        <v>27</v>
      </c>
      <c r="C8" s="2" t="s">
        <v>3</v>
      </c>
      <c r="D8" s="2" t="s">
        <v>12</v>
      </c>
      <c r="E8" s="2" t="s">
        <v>17</v>
      </c>
      <c r="F8" s="16">
        <v>2500</v>
      </c>
      <c r="G8" s="8">
        <v>2845</v>
      </c>
      <c r="H8" s="13">
        <v>45392</v>
      </c>
    </row>
    <row r="9" spans="2:8" x14ac:dyDescent="0.3">
      <c r="B9" s="3" t="s">
        <v>23</v>
      </c>
      <c r="C9" s="2" t="s">
        <v>8</v>
      </c>
      <c r="D9" s="2" t="s">
        <v>15</v>
      </c>
      <c r="E9" s="2" t="s">
        <v>17</v>
      </c>
      <c r="F9" s="16">
        <v>6700</v>
      </c>
      <c r="G9" s="8">
        <v>745</v>
      </c>
      <c r="H9" s="13">
        <v>45401</v>
      </c>
    </row>
    <row r="10" spans="2:8" ht="14.25" thickBot="1" x14ac:dyDescent="0.35">
      <c r="B10" s="4" t="s">
        <v>30</v>
      </c>
      <c r="C10" s="5" t="s">
        <v>9</v>
      </c>
      <c r="D10" s="5" t="s">
        <v>16</v>
      </c>
      <c r="E10" s="5" t="s">
        <v>19</v>
      </c>
      <c r="F10" s="17">
        <v>5800</v>
      </c>
      <c r="G10" s="9">
        <v>854</v>
      </c>
      <c r="H10" s="14">
        <v>45346</v>
      </c>
    </row>
    <row r="13" spans="2:8" ht="14.25" thickBot="1" x14ac:dyDescent="0.35"/>
    <row r="14" spans="2:8" ht="27" x14ac:dyDescent="0.3">
      <c r="B14" s="10" t="s">
        <v>49</v>
      </c>
      <c r="C14" s="12" t="s">
        <v>20</v>
      </c>
    </row>
    <row r="15" spans="2:8" x14ac:dyDescent="0.3">
      <c r="B15" s="1" t="s">
        <v>31</v>
      </c>
    </row>
    <row r="16" spans="2:8" x14ac:dyDescent="0.3">
      <c r="C16" s="1" t="s">
        <v>32</v>
      </c>
    </row>
    <row r="18" spans="2:5" x14ac:dyDescent="0.3">
      <c r="B18" s="34" t="s">
        <v>0</v>
      </c>
      <c r="C18" s="35" t="s">
        <v>10</v>
      </c>
      <c r="D18" s="36" t="s">
        <v>46</v>
      </c>
      <c r="E18" s="37" t="s">
        <v>45</v>
      </c>
    </row>
    <row r="19" spans="2:5" x14ac:dyDescent="0.3">
      <c r="B19" s="33" t="s">
        <v>5</v>
      </c>
      <c r="C19" s="32" t="s">
        <v>13</v>
      </c>
      <c r="D19" s="24">
        <v>3500</v>
      </c>
      <c r="E19" s="25">
        <v>45363</v>
      </c>
    </row>
    <row r="20" spans="2:5" x14ac:dyDescent="0.3">
      <c r="B20" s="33" t="s">
        <v>1</v>
      </c>
      <c r="C20" s="32" t="s">
        <v>12</v>
      </c>
      <c r="D20" s="24">
        <v>4000</v>
      </c>
      <c r="E20" s="25">
        <v>45345</v>
      </c>
    </row>
    <row r="21" spans="2:5" x14ac:dyDescent="0.3">
      <c r="B21" s="33" t="s">
        <v>7</v>
      </c>
      <c r="C21" s="32" t="s">
        <v>13</v>
      </c>
      <c r="D21" s="24">
        <v>4200</v>
      </c>
      <c r="E21" s="25">
        <v>45342</v>
      </c>
    </row>
    <row r="22" spans="2:5" x14ac:dyDescent="0.3">
      <c r="B22" s="38" t="s">
        <v>3</v>
      </c>
      <c r="C22" s="39" t="s">
        <v>12</v>
      </c>
      <c r="D22" s="26">
        <v>2500</v>
      </c>
      <c r="E22" s="27">
        <v>45392</v>
      </c>
    </row>
  </sheetData>
  <phoneticPr fontId="2" type="noConversion"/>
  <conditionalFormatting sqref="B3:H10">
    <cfRule type="expression" dxfId="7" priority="1">
      <formula>$G3&gt;=2000</formula>
    </cfRule>
  </conditionalFormatting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2"/>
  <sheetViews>
    <sheetView workbookViewId="0">
      <selection activeCell="G30" sqref="G30"/>
    </sheetView>
  </sheetViews>
  <sheetFormatPr defaultColWidth="8.75" defaultRowHeight="13.5" x14ac:dyDescent="0.3"/>
  <cols>
    <col min="1" max="1" width="1.75" style="1" customWidth="1"/>
    <col min="2" max="3" width="13.875" style="1" bestFit="1" customWidth="1"/>
    <col min="4" max="4" width="21.375" style="1" bestFit="1" customWidth="1"/>
    <col min="5" max="5" width="11.125" style="1" bestFit="1" customWidth="1"/>
    <col min="6" max="6" width="21.375" style="1" bestFit="1" customWidth="1"/>
    <col min="7" max="7" width="11.125" style="1" bestFit="1" customWidth="1"/>
    <col min="8" max="8" width="21.375" style="1" bestFit="1" customWidth="1"/>
    <col min="9" max="9" width="15.875" style="1" bestFit="1" customWidth="1"/>
    <col min="10" max="10" width="18" style="1" bestFit="1" customWidth="1"/>
    <col min="11" max="16384" width="8.75" style="1"/>
  </cols>
  <sheetData>
    <row r="2" spans="2:10" ht="16.5" x14ac:dyDescent="0.3">
      <c r="B2" s="21"/>
      <c r="C2" s="22" t="s">
        <v>47</v>
      </c>
      <c r="D2" s="21"/>
      <c r="E2" s="21"/>
      <c r="F2" s="21"/>
      <c r="G2" s="21"/>
      <c r="H2" s="21"/>
      <c r="I2"/>
      <c r="J2"/>
    </row>
    <row r="3" spans="2:10" ht="16.5" x14ac:dyDescent="0.3">
      <c r="B3" s="21"/>
      <c r="C3" s="47" t="s">
        <v>39</v>
      </c>
      <c r="D3" s="48"/>
      <c r="E3" s="47" t="s">
        <v>38</v>
      </c>
      <c r="F3" s="48"/>
      <c r="G3" s="47" t="s">
        <v>37</v>
      </c>
      <c r="H3" s="48"/>
      <c r="I3"/>
      <c r="J3"/>
    </row>
    <row r="4" spans="2:10" ht="16.5" x14ac:dyDescent="0.3">
      <c r="B4" s="22" t="s">
        <v>44</v>
      </c>
      <c r="C4" s="23" t="s">
        <v>42</v>
      </c>
      <c r="D4" s="23" t="s">
        <v>41</v>
      </c>
      <c r="E4" s="23" t="s">
        <v>42</v>
      </c>
      <c r="F4" s="23" t="s">
        <v>41</v>
      </c>
      <c r="G4" s="23" t="s">
        <v>42</v>
      </c>
      <c r="H4" s="23" t="s">
        <v>41</v>
      </c>
      <c r="I4"/>
      <c r="J4"/>
    </row>
    <row r="5" spans="2:10" ht="16.5" x14ac:dyDescent="0.3">
      <c r="B5" s="20" t="s">
        <v>34</v>
      </c>
      <c r="C5" s="40">
        <v>1</v>
      </c>
      <c r="D5" s="40">
        <v>1321</v>
      </c>
      <c r="E5" s="40">
        <v>1</v>
      </c>
      <c r="F5" s="40">
        <v>2150</v>
      </c>
      <c r="G5" s="40">
        <v>1</v>
      </c>
      <c r="H5" s="40">
        <v>854</v>
      </c>
      <c r="I5"/>
      <c r="J5"/>
    </row>
    <row r="6" spans="2:10" ht="16.5" x14ac:dyDescent="0.3">
      <c r="B6" s="20" t="s">
        <v>35</v>
      </c>
      <c r="C6" s="40">
        <v>1</v>
      </c>
      <c r="D6" s="40">
        <v>652</v>
      </c>
      <c r="E6" s="40">
        <v>1</v>
      </c>
      <c r="F6" s="40">
        <v>1050</v>
      </c>
      <c r="G6" s="40" t="s">
        <v>40</v>
      </c>
      <c r="H6" s="40" t="s">
        <v>40</v>
      </c>
      <c r="I6"/>
      <c r="J6"/>
    </row>
    <row r="7" spans="2:10" ht="16.5" x14ac:dyDescent="0.3">
      <c r="B7" s="20" t="s">
        <v>36</v>
      </c>
      <c r="C7" s="40">
        <v>2</v>
      </c>
      <c r="D7" s="40">
        <v>1795</v>
      </c>
      <c r="E7" s="40" t="s">
        <v>40</v>
      </c>
      <c r="F7" s="40" t="s">
        <v>40</v>
      </c>
      <c r="G7" s="40">
        <v>1</v>
      </c>
      <c r="H7" s="40">
        <v>585</v>
      </c>
      <c r="I7"/>
      <c r="J7"/>
    </row>
    <row r="8" spans="2:10" ht="16.5" x14ac:dyDescent="0.3">
      <c r="B8" s="20" t="s">
        <v>33</v>
      </c>
      <c r="C8" s="40">
        <v>4</v>
      </c>
      <c r="D8" s="40">
        <v>1390.75</v>
      </c>
      <c r="E8" s="40">
        <v>2</v>
      </c>
      <c r="F8" s="40">
        <v>1600</v>
      </c>
      <c r="G8" s="40">
        <v>2</v>
      </c>
      <c r="H8" s="40">
        <v>719.5</v>
      </c>
      <c r="I8"/>
      <c r="J8"/>
    </row>
    <row r="9" spans="2:10" ht="16.5" x14ac:dyDescent="0.3">
      <c r="B9"/>
      <c r="C9"/>
      <c r="D9"/>
      <c r="E9"/>
      <c r="F9"/>
      <c r="G9"/>
      <c r="H9"/>
      <c r="I9"/>
      <c r="J9"/>
    </row>
    <row r="10" spans="2:10" ht="16.5" x14ac:dyDescent="0.3">
      <c r="B10"/>
      <c r="C10"/>
      <c r="D10"/>
      <c r="E10"/>
      <c r="F10"/>
      <c r="G10"/>
      <c r="H10"/>
      <c r="I10"/>
      <c r="J10"/>
    </row>
    <row r="11" spans="2:10" ht="16.5" x14ac:dyDescent="0.3">
      <c r="B11"/>
      <c r="C11"/>
      <c r="D11"/>
      <c r="E11"/>
      <c r="F11"/>
      <c r="G11"/>
      <c r="H11"/>
      <c r="I11"/>
      <c r="J11"/>
    </row>
    <row r="12" spans="2:10" ht="16.5" x14ac:dyDescent="0.3">
      <c r="B12"/>
      <c r="C12"/>
      <c r="D12"/>
      <c r="E12"/>
      <c r="F12"/>
      <c r="G12"/>
      <c r="H12"/>
      <c r="I12"/>
      <c r="J12"/>
    </row>
    <row r="13" spans="2:10" ht="16.5" x14ac:dyDescent="0.3">
      <c r="B13"/>
      <c r="C13"/>
      <c r="D13"/>
      <c r="E13"/>
      <c r="F13"/>
      <c r="G13"/>
      <c r="H13"/>
      <c r="I13"/>
      <c r="J13"/>
    </row>
    <row r="14" spans="2:10" ht="16.5" x14ac:dyDescent="0.3">
      <c r="B14"/>
      <c r="C14"/>
      <c r="D14"/>
    </row>
    <row r="15" spans="2:10" ht="16.5" x14ac:dyDescent="0.3">
      <c r="B15"/>
      <c r="C15"/>
      <c r="D15"/>
    </row>
    <row r="16" spans="2:10" ht="16.5" x14ac:dyDescent="0.3">
      <c r="B16"/>
      <c r="C16"/>
      <c r="D16"/>
    </row>
    <row r="17" spans="2:4" ht="16.5" x14ac:dyDescent="0.3">
      <c r="B17"/>
      <c r="C17"/>
      <c r="D17"/>
    </row>
    <row r="18" spans="2:4" ht="16.5" x14ac:dyDescent="0.3">
      <c r="B18"/>
      <c r="C18"/>
      <c r="D18"/>
    </row>
    <row r="19" spans="2:4" ht="16.5" x14ac:dyDescent="0.3">
      <c r="B19"/>
      <c r="C19"/>
      <c r="D19"/>
    </row>
    <row r="20" spans="2:4" ht="16.5" x14ac:dyDescent="0.3">
      <c r="B20"/>
    </row>
    <row r="21" spans="2:4" ht="16.5" x14ac:dyDescent="0.3">
      <c r="B21"/>
    </row>
    <row r="22" spans="2:4" ht="16.5" x14ac:dyDescent="0.3">
      <c r="B22"/>
    </row>
  </sheetData>
  <mergeCells count="3">
    <mergeCell ref="C3:D3"/>
    <mergeCell ref="E3:F3"/>
    <mergeCell ref="G3:H3"/>
  </mergeCells>
  <phoneticPr fontId="2" type="noConversion"/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이름이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판매량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KPC</cp:lastModifiedBy>
  <dcterms:created xsi:type="dcterms:W3CDTF">2023-07-20T01:12:47Z</dcterms:created>
  <dcterms:modified xsi:type="dcterms:W3CDTF">2024-06-09T23:55:13Z</dcterms:modified>
</cp:coreProperties>
</file>